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Obec Vlachovice 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<sst xmlns="http://schemas.openxmlformats.org/spreadsheetml/2006/main" count="69" uniqueCount="69">
  <si>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ř.č.</t>
  </si>
  <si>
    <t>A</t>
  </si>
  <si>
    <t>P1</t>
  </si>
  <si>
    <t>P2</t>
  </si>
  <si>
    <t>P3</t>
  </si>
  <si>
    <t>P4</t>
  </si>
  <si>
    <t>Pc</t>
  </si>
  <si>
    <t>Třída 1</t>
  </si>
  <si>
    <t>Třída 2</t>
  </si>
  <si>
    <t>Třída 3</t>
  </si>
  <si>
    <t>Třída 4</t>
  </si>
  <si>
    <t>P1+P2+P3+P4</t>
  </si>
  <si>
    <t>Daňové příjmy ř. 4010</t>
  </si>
  <si>
    <t>Příjmy celkem (po konsolidaci)</t>
  </si>
  <si>
    <t>P5</t>
  </si>
  <si>
    <t>P6</t>
  </si>
  <si>
    <t>P8</t>
  </si>
  <si>
    <t>P9</t>
  </si>
  <si>
    <t>P10</t>
  </si>
  <si>
    <t>úvěry krátkodobé /do 1 roku/- ř. 8113</t>
  </si>
  <si>
    <t>příjem z vydání krátkodobých dluhopisů - ř. 8111</t>
  </si>
  <si>
    <t>příjem z vydání dlouhodobých dluhopisů - ř. 8121</t>
  </si>
  <si>
    <t>P5 až P10</t>
  </si>
  <si>
    <t>Pf</t>
  </si>
  <si>
    <t xml:space="preserve">Přijaté úvěry a komunální obligace, aktivní likvidita </t>
  </si>
  <si>
    <t>V1</t>
  </si>
  <si>
    <t>Třída 5</t>
  </si>
  <si>
    <t>P</t>
  </si>
  <si>
    <t>Pc + Pf</t>
  </si>
  <si>
    <t>Konsolidované příjmy celkem</t>
  </si>
  <si>
    <t>V2</t>
  </si>
  <si>
    <t>Třída 6</t>
  </si>
  <si>
    <t>Vc</t>
  </si>
  <si>
    <t>V1+V2</t>
  </si>
  <si>
    <t>Běžné ( neinvestiční ) výdaje - ř. 4210</t>
  </si>
  <si>
    <t>Kapitalové ( investiční ) výdaje - ř. 4220</t>
  </si>
  <si>
    <t>V4</t>
  </si>
  <si>
    <t>V5</t>
  </si>
  <si>
    <t>V7</t>
  </si>
  <si>
    <t>V8</t>
  </si>
  <si>
    <t>V9</t>
  </si>
  <si>
    <t>Vf</t>
  </si>
  <si>
    <t>V4 až V9</t>
  </si>
  <si>
    <t>splátka jistiny krátkodobých úvěrů - ř. 8114</t>
  </si>
  <si>
    <t>splátka jistiny dlouhodobých úvěru - ř. 8124</t>
  </si>
  <si>
    <t>splátka jistiny krátkodobého dluhopisu - ř. 8112</t>
  </si>
  <si>
    <t xml:space="preserve">splátka jistiny dlouhodobého dluhopisu - ř. 8122 </t>
  </si>
  <si>
    <t>Splátky jistin úvěrů, dluhopisů, likvidita</t>
  </si>
  <si>
    <t>V</t>
  </si>
  <si>
    <t>D</t>
  </si>
  <si>
    <t>E</t>
  </si>
  <si>
    <t>Vc+Vf</t>
  </si>
  <si>
    <t>P-V</t>
  </si>
  <si>
    <t>A+D</t>
  </si>
  <si>
    <t>Konsolidované výdaje celkem</t>
  </si>
  <si>
    <t>Hotovost na konci roku</t>
  </si>
  <si>
    <t>Obec</t>
  </si>
  <si>
    <t>Vlachovice</t>
  </si>
  <si>
    <t>Hotovost běžného roku bez PS</t>
  </si>
  <si>
    <t>ostatní ( aktivní likvidita ) stavební spoření - ř.8128</t>
  </si>
  <si>
    <t>ostatní ( aktivní likvidita ) stavební spoření - ř. 8127</t>
  </si>
  <si>
    <t xml:space="preserve">úvěry dlouhodobé - ř. 8123 </t>
  </si>
  <si>
    <r>
      <rPr>
        <b/>
        <sz val="10"/>
        <rFont val="Arial CE"/>
        <family val="2"/>
      </rPr>
      <t>Výdaje celkem (po konsolidaci)</t>
    </r>
    <r>
      <rPr>
        <sz val="10"/>
        <rFont val="Arial CE"/>
        <family val="0"/>
      </rPr>
      <t xml:space="preserve"> </t>
    </r>
  </si>
  <si>
    <t>Nedaňové příjmy ř. 4020</t>
  </si>
  <si>
    <t>Kapitálové příjmy ř. 4030</t>
  </si>
  <si>
    <t>Přijaté dotace ř. 4040</t>
  </si>
  <si>
    <t>Počáteční stav peněžních prostředků ke 1.1.</t>
  </si>
  <si>
    <t>vypracoval: Žáčková Miroslava</t>
  </si>
  <si>
    <t>Střednědový výhled rozpočtu - návrh r. 2018 - 2020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</si>
</sst>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_K_č"/>
  </numFmts>
  <fonts count="38">
    <font>
      <sz val="10"/>
      <name val="Arial CE"/>
      <family val="0"/>
    </font>
    <font>
      <b/>
      <sz val="10"/>
      <name val="Arial CE"/>
      <family val="2"/>
    </font>
    <font>
      <sz val="20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2" fontId="1" fillId="0" borderId="10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0" xfId="0" applyNumberFormat="1" applyFont="1" applyAlignment="1">
      <alignment wrapText="1"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16" xfId="0" applyBorder="1" applyAlignment="1">
      <alignment/>
    </xf>
    <xf numFmtId="2" fontId="0" fillId="0" borderId="12" xfId="0" applyNumberFormat="1" applyBorder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wrapText="1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4" fontId="0" fillId="0" borderId="14" xfId="0" applyNumberForma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0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13" xfId="0" applyNumberFormat="1" applyFont="1" applyBorder="1" applyAlignment="1">
      <alignment wrapText="1"/>
    </xf>
    <xf numFmtId="4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2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4" xfId="0" applyNumberFormat="1" applyFill="1" applyBorder="1" applyAlignment="1">
      <alignment/>
    </xf>
    <xf numFmtId="4" fontId="0" fillId="0" borderId="1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Border="1" applyAlignment="1">
      <alignment/>
    </xf>
    <xf numFmtId="2" fontId="0" fillId="0" borderId="12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1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ill="1" applyBorder="1" applyAlignment="1">
      <alignment/>
    </xf>
    <xf numFmtId="0" fontId="1" fillId="0" borderId="13" xfId="0" applyNumberFormat="1" applyFont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16" xfId="0" applyNumberForma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22">
      <pane xSplit="3" topLeftCell="D1" activePane="topRight" state="frozen"/>
      <selection pane="topLeft" activeCell="A1" sqref="A1"/>
      <selection pane="topRight" activeCell="Q39" sqref="Q39"/>
    </sheetView>
  </sheetViews>
  <sheetFormatPr defaultColWidth="9.00390625" defaultRowHeight="12.75"/>
  <cols>
    <col min="2" max="2" width="14.00390625" style="0" customWidth="1"/>
    <col min="3" max="3" width="42.875" style="1" customWidth="1"/>
    <col min="4" max="4" width="10.375" style="1" hidden="1" customWidth="1"/>
    <col min="5" max="5" width="11.375" style="1" hidden="1" customWidth="1"/>
    <col min="6" max="7" width="13.875" style="0" hidden="1" customWidth="1"/>
    <col min="8" max="8" width="11.75390625" style="0" hidden="1" customWidth="1"/>
    <col min="9" max="14" width="0" style="0" hidden="1" customWidth="1"/>
    <col min="15" max="17" width="13.125" style="0" customWidth="1"/>
  </cols>
  <sheetData>
    <row r="1" spans="1:5" s="17" customFormat="1" ht="25.5">
      <c r="A1" s="17" t="s">
        <v>56</v>
      </c>
      <c r="C1" s="18" t="s">
        <v>57</v>
      </c>
      <c r="D1" s="18"/>
      <c r="E1" s="18"/>
    </row>
    <row r="2" ht="19.5" customHeight="1">
      <c r="H2" s="35"/>
    </row>
    <row r="3" spans="1:5" s="19" customFormat="1" ht="19.5" customHeight="1">
      <c r="A3" s="19" t="s">
        <v>68</v>
      </c>
      <c r="C3" s="20"/>
      <c r="D3" s="20"/>
      <c r="E3" s="20"/>
    </row>
    <row r="4" ht="19.5" customHeight="1" thickBot="1"/>
    <row r="5" spans="1:17" ht="19.5" customHeight="1" thickBot="1">
      <c r="A5" s="56" t="s">
        <v>0</v>
      </c>
      <c r="B5" s="58"/>
      <c r="C5" s="58"/>
      <c r="D5"/>
      <c r="E5"/>
      <c r="O5" s="43"/>
      <c r="P5" s="43"/>
      <c r="Q5" s="43"/>
    </row>
    <row r="6" spans="1:17" ht="19.5" customHeight="1" thickBot="1">
      <c r="A6" s="57"/>
      <c r="B6" s="59"/>
      <c r="C6" s="59"/>
      <c r="D6" s="22">
        <v>2000</v>
      </c>
      <c r="E6" s="22">
        <v>2001</v>
      </c>
      <c r="F6" s="22">
        <v>2002</v>
      </c>
      <c r="G6" s="22">
        <v>2003</v>
      </c>
      <c r="H6" s="22">
        <v>2004</v>
      </c>
      <c r="I6" s="22">
        <v>2005</v>
      </c>
      <c r="J6" s="22">
        <v>2006</v>
      </c>
      <c r="K6" s="22">
        <v>2007</v>
      </c>
      <c r="L6" s="41">
        <v>2008</v>
      </c>
      <c r="M6" s="40">
        <v>2009</v>
      </c>
      <c r="N6" s="40"/>
      <c r="O6" s="44">
        <v>2018</v>
      </c>
      <c r="P6" s="44">
        <v>2019</v>
      </c>
      <c r="Q6" s="44">
        <v>2020</v>
      </c>
    </row>
    <row r="7" spans="1:17" ht="19.5" customHeight="1" thickBot="1">
      <c r="A7" s="7" t="s">
        <v>1</v>
      </c>
      <c r="B7" s="9"/>
      <c r="C7" s="11" t="s">
        <v>66</v>
      </c>
      <c r="D7" s="24">
        <v>0</v>
      </c>
      <c r="E7" s="25">
        <v>9.17634</v>
      </c>
      <c r="F7" s="26">
        <f aca="true" t="shared" si="0" ref="F7:M7">E31</f>
        <v>1.01323</v>
      </c>
      <c r="G7" s="26">
        <f t="shared" si="0"/>
        <v>620.8891600000002</v>
      </c>
      <c r="H7" s="26">
        <f t="shared" si="0"/>
        <v>72.43235999999933</v>
      </c>
      <c r="I7" s="26">
        <f t="shared" si="0"/>
        <v>103.67956999999979</v>
      </c>
      <c r="J7" s="26">
        <f t="shared" si="0"/>
        <v>6.835979999999836</v>
      </c>
      <c r="K7" s="26">
        <f t="shared" si="0"/>
        <v>0.976479999999583</v>
      </c>
      <c r="L7" s="39">
        <f t="shared" si="0"/>
        <v>0.4441999999995687</v>
      </c>
      <c r="M7" s="39">
        <f t="shared" si="0"/>
        <v>3.3541999999995684</v>
      </c>
      <c r="N7" s="39"/>
      <c r="O7" s="45">
        <v>20455</v>
      </c>
      <c r="P7" s="45">
        <v>20735</v>
      </c>
      <c r="Q7" s="45">
        <v>8735</v>
      </c>
    </row>
    <row r="8" spans="1:17" ht="19.5" customHeight="1">
      <c r="A8" s="12" t="s">
        <v>2</v>
      </c>
      <c r="B8" s="12" t="s">
        <v>7</v>
      </c>
      <c r="C8" s="13" t="s">
        <v>12</v>
      </c>
      <c r="D8" s="29"/>
      <c r="E8" s="29"/>
      <c r="F8" s="30"/>
      <c r="G8" s="30"/>
      <c r="H8" s="30"/>
      <c r="I8" s="30"/>
      <c r="J8" s="30"/>
      <c r="K8" s="30"/>
      <c r="L8" s="8"/>
      <c r="M8" s="12"/>
      <c r="N8" s="12"/>
      <c r="O8" s="46">
        <v>17500</v>
      </c>
      <c r="P8" s="46">
        <v>18000</v>
      </c>
      <c r="Q8" s="46">
        <v>18500</v>
      </c>
    </row>
    <row r="9" spans="1:17" ht="19.5" customHeight="1">
      <c r="A9" s="8" t="s">
        <v>3</v>
      </c>
      <c r="B9" s="8" t="s">
        <v>8</v>
      </c>
      <c r="C9" s="14" t="s">
        <v>63</v>
      </c>
      <c r="D9" s="23"/>
      <c r="E9" s="23"/>
      <c r="F9" s="27"/>
      <c r="G9" s="27"/>
      <c r="H9" s="27"/>
      <c r="I9" s="27"/>
      <c r="J9" s="27"/>
      <c r="K9" s="27"/>
      <c r="L9" s="8"/>
      <c r="M9" s="8"/>
      <c r="N9" s="8"/>
      <c r="O9" s="46">
        <v>5500</v>
      </c>
      <c r="P9" s="46">
        <v>4000</v>
      </c>
      <c r="Q9" s="46">
        <v>4300</v>
      </c>
    </row>
    <row r="10" spans="1:17" ht="19.5" customHeight="1">
      <c r="A10" s="8" t="s">
        <v>4</v>
      </c>
      <c r="B10" s="8" t="s">
        <v>9</v>
      </c>
      <c r="C10" s="14" t="s">
        <v>64</v>
      </c>
      <c r="D10" s="23"/>
      <c r="E10" s="23"/>
      <c r="F10" s="27"/>
      <c r="G10" s="27"/>
      <c r="H10" s="27"/>
      <c r="I10" s="27"/>
      <c r="J10" s="27"/>
      <c r="K10" s="27"/>
      <c r="L10" s="8"/>
      <c r="M10" s="8"/>
      <c r="N10" s="8"/>
      <c r="O10" s="46">
        <v>2000</v>
      </c>
      <c r="P10" s="46">
        <v>1000</v>
      </c>
      <c r="Q10" s="46">
        <v>1000</v>
      </c>
    </row>
    <row r="11" spans="1:17" ht="19.5" customHeight="1" thickBot="1">
      <c r="A11" s="15" t="s">
        <v>5</v>
      </c>
      <c r="B11" s="15" t="s">
        <v>10</v>
      </c>
      <c r="C11" s="16" t="s">
        <v>65</v>
      </c>
      <c r="D11" s="31"/>
      <c r="E11" s="31"/>
      <c r="F11" s="36"/>
      <c r="G11" s="36"/>
      <c r="H11" s="36"/>
      <c r="I11" s="36"/>
      <c r="J11" s="36"/>
      <c r="K11" s="36"/>
      <c r="L11" s="8"/>
      <c r="M11" s="8"/>
      <c r="N11" s="8"/>
      <c r="O11" s="47">
        <v>20000</v>
      </c>
      <c r="P11" s="47">
        <v>100000</v>
      </c>
      <c r="Q11" s="47">
        <v>50000</v>
      </c>
    </row>
    <row r="12" spans="1:17" ht="19.5" customHeight="1" thickBot="1">
      <c r="A12" s="6" t="s">
        <v>6</v>
      </c>
      <c r="B12" s="6" t="s">
        <v>11</v>
      </c>
      <c r="C12" s="2" t="s">
        <v>13</v>
      </c>
      <c r="D12" s="28">
        <f aca="true" t="shared" si="1" ref="D12:K12">SUM(D8:D11)</f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>SUM(L8:L11)</f>
        <v>0</v>
      </c>
      <c r="M12" s="28">
        <f>SUM(M8:M11)</f>
        <v>0</v>
      </c>
      <c r="N12" s="28"/>
      <c r="O12" s="48">
        <f>SUM(O8:O11)</f>
        <v>45000</v>
      </c>
      <c r="P12" s="48">
        <f>SUM(P8:P11)</f>
        <v>123000</v>
      </c>
      <c r="Q12" s="48">
        <f>SUM(Q8:Q11)</f>
        <v>73800</v>
      </c>
    </row>
    <row r="13" spans="1:17" ht="19.5" customHeight="1">
      <c r="A13" s="8" t="s">
        <v>14</v>
      </c>
      <c r="B13" s="8"/>
      <c r="C13" s="1" t="s">
        <v>19</v>
      </c>
      <c r="D13" s="23"/>
      <c r="E13" s="23"/>
      <c r="F13" s="27"/>
      <c r="G13" s="27"/>
      <c r="H13" s="27"/>
      <c r="I13" s="27"/>
      <c r="J13" s="27"/>
      <c r="K13" s="27"/>
      <c r="L13" s="8"/>
      <c r="M13" s="8"/>
      <c r="N13" s="8"/>
      <c r="O13" s="54"/>
      <c r="P13" s="54"/>
      <c r="Q13" s="54"/>
    </row>
    <row r="14" spans="1:17" ht="19.5" customHeight="1">
      <c r="A14" s="8" t="s">
        <v>15</v>
      </c>
      <c r="B14" s="8"/>
      <c r="C14" s="1" t="s">
        <v>61</v>
      </c>
      <c r="D14" s="23"/>
      <c r="E14" s="23"/>
      <c r="F14" s="37">
        <v>2747.051</v>
      </c>
      <c r="G14" s="37">
        <v>1516.352</v>
      </c>
      <c r="H14" s="37">
        <v>2344.453</v>
      </c>
      <c r="I14" s="37">
        <v>679.894</v>
      </c>
      <c r="J14" s="27"/>
      <c r="K14" s="27"/>
      <c r="L14" s="8"/>
      <c r="M14" s="8"/>
      <c r="N14" s="8"/>
      <c r="O14" s="46">
        <v>5000</v>
      </c>
      <c r="P14" s="46">
        <v>25000</v>
      </c>
      <c r="Q14" s="46">
        <v>21000</v>
      </c>
    </row>
    <row r="15" spans="1:17" ht="19.5" customHeight="1">
      <c r="A15" s="8" t="s">
        <v>16</v>
      </c>
      <c r="B15" s="8"/>
      <c r="C15" s="1" t="s">
        <v>20</v>
      </c>
      <c r="D15" s="23"/>
      <c r="E15" s="23"/>
      <c r="F15" s="27"/>
      <c r="G15" s="27"/>
      <c r="H15" s="27"/>
      <c r="I15" s="27"/>
      <c r="J15" s="27"/>
      <c r="K15" s="27"/>
      <c r="L15" s="8"/>
      <c r="M15" s="8"/>
      <c r="N15" s="8"/>
      <c r="O15" s="46"/>
      <c r="P15" s="46"/>
      <c r="Q15" s="46"/>
    </row>
    <row r="16" spans="1:17" ht="19.5" customHeight="1">
      <c r="A16" s="8" t="s">
        <v>17</v>
      </c>
      <c r="B16" s="8"/>
      <c r="C16" s="1" t="s">
        <v>21</v>
      </c>
      <c r="D16" s="23"/>
      <c r="E16" s="23"/>
      <c r="F16" s="27"/>
      <c r="G16" s="27"/>
      <c r="H16" s="27"/>
      <c r="I16" s="27"/>
      <c r="J16" s="27"/>
      <c r="K16" s="27"/>
      <c r="L16" s="8"/>
      <c r="M16" s="8"/>
      <c r="N16" s="8"/>
      <c r="O16" s="46"/>
      <c r="P16" s="46"/>
      <c r="Q16" s="46"/>
    </row>
    <row r="17" spans="1:17" ht="19.5" customHeight="1">
      <c r="A17" s="8" t="s">
        <v>18</v>
      </c>
      <c r="B17" s="8"/>
      <c r="C17" s="1" t="s">
        <v>60</v>
      </c>
      <c r="D17" s="23">
        <v>10.02434</v>
      </c>
      <c r="E17" s="23">
        <v>10.03999</v>
      </c>
      <c r="F17" s="27">
        <v>2837.08433</v>
      </c>
      <c r="G17" s="27">
        <v>2219.63667</v>
      </c>
      <c r="H17" s="27">
        <v>3521.409</v>
      </c>
      <c r="I17" s="27">
        <v>2659.44837</v>
      </c>
      <c r="J17" s="27">
        <v>1914.50841</v>
      </c>
      <c r="K17" s="27">
        <v>448.66</v>
      </c>
      <c r="L17" s="27">
        <v>6.51</v>
      </c>
      <c r="M17" s="8">
        <v>15.007</v>
      </c>
      <c r="N17" s="27"/>
      <c r="O17" s="46">
        <v>300</v>
      </c>
      <c r="P17" s="46"/>
      <c r="Q17" s="46"/>
    </row>
    <row r="18" spans="1:17" ht="19.5" customHeight="1" thickBot="1">
      <c r="A18" s="8" t="s">
        <v>23</v>
      </c>
      <c r="B18" s="8" t="s">
        <v>22</v>
      </c>
      <c r="C18" s="1" t="s">
        <v>24</v>
      </c>
      <c r="D18" s="23">
        <f aca="true" t="shared" si="2" ref="D18:M18">SUM(D14:D17)</f>
        <v>10.02434</v>
      </c>
      <c r="E18" s="23">
        <f t="shared" si="2"/>
        <v>10.03999</v>
      </c>
      <c r="F18" s="23">
        <f t="shared" si="2"/>
        <v>5584.13533</v>
      </c>
      <c r="G18" s="23">
        <f t="shared" si="2"/>
        <v>3735.9886699999997</v>
      </c>
      <c r="H18" s="23">
        <f t="shared" si="2"/>
        <v>5865.862</v>
      </c>
      <c r="I18" s="23">
        <f t="shared" si="2"/>
        <v>3339.3423700000003</v>
      </c>
      <c r="J18" s="23">
        <f t="shared" si="2"/>
        <v>1914.50841</v>
      </c>
      <c r="K18" s="23">
        <f t="shared" si="2"/>
        <v>448.66</v>
      </c>
      <c r="L18" s="23">
        <f t="shared" si="2"/>
        <v>6.51</v>
      </c>
      <c r="M18" s="23">
        <f t="shared" si="2"/>
        <v>15.007</v>
      </c>
      <c r="N18" s="23"/>
      <c r="O18" s="49">
        <f>SUM(O14:O17)</f>
        <v>5300</v>
      </c>
      <c r="P18" s="49">
        <f>SUM(P14:P17)</f>
        <v>25000</v>
      </c>
      <c r="Q18" s="49">
        <f>SUM(Q14:Q17)</f>
        <v>21000</v>
      </c>
    </row>
    <row r="19" spans="1:17" ht="19.5" customHeight="1" thickBot="1">
      <c r="A19" s="6" t="s">
        <v>27</v>
      </c>
      <c r="B19" s="6" t="s">
        <v>28</v>
      </c>
      <c r="C19" s="2" t="s">
        <v>29</v>
      </c>
      <c r="D19" s="28">
        <f>D12+D18</f>
        <v>10.02434</v>
      </c>
      <c r="E19" s="28">
        <f>E12+E18</f>
        <v>10.03999</v>
      </c>
      <c r="F19" s="28">
        <f aca="true" t="shared" si="3" ref="F19:M19">F12+F18</f>
        <v>5584.13533</v>
      </c>
      <c r="G19" s="28">
        <f t="shared" si="3"/>
        <v>3735.9886699999997</v>
      </c>
      <c r="H19" s="28">
        <f t="shared" si="3"/>
        <v>5865.862</v>
      </c>
      <c r="I19" s="28">
        <f t="shared" si="3"/>
        <v>3339.3423700000003</v>
      </c>
      <c r="J19" s="28">
        <f t="shared" si="3"/>
        <v>1914.50841</v>
      </c>
      <c r="K19" s="28">
        <f t="shared" si="3"/>
        <v>448.66</v>
      </c>
      <c r="L19" s="28">
        <f t="shared" si="3"/>
        <v>6.51</v>
      </c>
      <c r="M19" s="28">
        <f t="shared" si="3"/>
        <v>15.007</v>
      </c>
      <c r="N19" s="28"/>
      <c r="O19" s="48">
        <f>O12+O18</f>
        <v>50300</v>
      </c>
      <c r="P19" s="48">
        <f>P12+P18</f>
        <v>148000</v>
      </c>
      <c r="Q19" s="48">
        <f>Q12+Q18</f>
        <v>94800</v>
      </c>
    </row>
    <row r="20" spans="1:17" ht="19.5" customHeight="1">
      <c r="A20" s="12" t="s">
        <v>25</v>
      </c>
      <c r="B20" s="12" t="s">
        <v>26</v>
      </c>
      <c r="C20" s="13" t="s">
        <v>34</v>
      </c>
      <c r="D20" s="29">
        <v>0.848</v>
      </c>
      <c r="E20" s="29"/>
      <c r="F20" s="30"/>
      <c r="G20" s="30"/>
      <c r="H20" s="30"/>
      <c r="I20" s="30"/>
      <c r="J20" s="30"/>
      <c r="K20" s="30"/>
      <c r="L20" s="30">
        <v>3.6</v>
      </c>
      <c r="M20" s="12">
        <v>13.82</v>
      </c>
      <c r="N20" s="30"/>
      <c r="O20" s="46">
        <v>21000</v>
      </c>
      <c r="P20" s="46">
        <v>22500</v>
      </c>
      <c r="Q20" s="46">
        <v>24000</v>
      </c>
    </row>
    <row r="21" spans="1:17" ht="19.5" customHeight="1">
      <c r="A21" s="8" t="s">
        <v>30</v>
      </c>
      <c r="B21" s="8" t="s">
        <v>31</v>
      </c>
      <c r="C21" s="14" t="s">
        <v>35</v>
      </c>
      <c r="D21" s="23"/>
      <c r="E21" s="23">
        <v>16.6271</v>
      </c>
      <c r="F21" s="27">
        <v>4948.9053</v>
      </c>
      <c r="G21" s="27">
        <v>4267.72137</v>
      </c>
      <c r="H21" s="27">
        <v>5756.96249</v>
      </c>
      <c r="I21" s="27">
        <v>3423.21556</v>
      </c>
      <c r="J21" s="27">
        <v>1900.95088</v>
      </c>
      <c r="K21" s="27">
        <v>446.21228</v>
      </c>
      <c r="L21" s="8"/>
      <c r="M21" s="8"/>
      <c r="N21" s="8"/>
      <c r="O21" s="46">
        <v>28000</v>
      </c>
      <c r="P21" s="46">
        <v>130000</v>
      </c>
      <c r="Q21" s="46">
        <v>70000</v>
      </c>
    </row>
    <row r="22" spans="1:17" ht="19.5" customHeight="1" thickBot="1">
      <c r="A22" s="15" t="s">
        <v>32</v>
      </c>
      <c r="B22" s="15" t="s">
        <v>33</v>
      </c>
      <c r="C22" s="42" t="s">
        <v>62</v>
      </c>
      <c r="D22" s="31">
        <f aca="true" t="shared" si="4" ref="D22:M22">D20+D21</f>
        <v>0.848</v>
      </c>
      <c r="E22" s="31">
        <f t="shared" si="4"/>
        <v>16.6271</v>
      </c>
      <c r="F22" s="31">
        <f t="shared" si="4"/>
        <v>4948.9053</v>
      </c>
      <c r="G22" s="31">
        <f t="shared" si="4"/>
        <v>4267.72137</v>
      </c>
      <c r="H22" s="31">
        <f t="shared" si="4"/>
        <v>5756.96249</v>
      </c>
      <c r="I22" s="31">
        <f t="shared" si="4"/>
        <v>3423.21556</v>
      </c>
      <c r="J22" s="31">
        <f t="shared" si="4"/>
        <v>1900.95088</v>
      </c>
      <c r="K22" s="31">
        <f t="shared" si="4"/>
        <v>446.21228</v>
      </c>
      <c r="L22" s="31">
        <f t="shared" si="4"/>
        <v>3.6</v>
      </c>
      <c r="M22" s="31">
        <f t="shared" si="4"/>
        <v>13.82</v>
      </c>
      <c r="N22" s="31"/>
      <c r="O22" s="55">
        <f>O20+O21</f>
        <v>49000</v>
      </c>
      <c r="P22" s="55">
        <f>P20+P21</f>
        <v>152500</v>
      </c>
      <c r="Q22" s="55">
        <f>Q20+Q21</f>
        <v>94000</v>
      </c>
    </row>
    <row r="23" spans="1:17" ht="19.5" customHeight="1">
      <c r="A23" s="12" t="s">
        <v>36</v>
      </c>
      <c r="B23" s="12"/>
      <c r="C23" s="13" t="s">
        <v>43</v>
      </c>
      <c r="D23" s="29"/>
      <c r="E23" s="29"/>
      <c r="F23" s="30"/>
      <c r="G23" s="30"/>
      <c r="H23" s="30"/>
      <c r="I23" s="30"/>
      <c r="J23" s="30"/>
      <c r="K23" s="30"/>
      <c r="L23" s="12"/>
      <c r="M23" s="8"/>
      <c r="N23" s="8"/>
      <c r="O23" s="46"/>
      <c r="P23" s="46"/>
      <c r="Q23" s="46"/>
    </row>
    <row r="24" spans="1:17" ht="19.5" customHeight="1">
      <c r="A24" s="8" t="s">
        <v>37</v>
      </c>
      <c r="B24" s="8"/>
      <c r="C24" s="14" t="s">
        <v>44</v>
      </c>
      <c r="D24" s="23"/>
      <c r="E24" s="23"/>
      <c r="F24" s="27"/>
      <c r="G24" s="27"/>
      <c r="H24" s="27"/>
      <c r="I24" s="27"/>
      <c r="J24" s="27"/>
      <c r="K24" s="27"/>
      <c r="L24" s="38"/>
      <c r="M24" s="8"/>
      <c r="N24" s="8"/>
      <c r="O24" s="46">
        <v>720</v>
      </c>
      <c r="P24" s="46">
        <v>2500</v>
      </c>
      <c r="Q24" s="46">
        <v>4000</v>
      </c>
    </row>
    <row r="25" spans="1:17" ht="19.5" customHeight="1">
      <c r="A25" s="8" t="s">
        <v>38</v>
      </c>
      <c r="B25" s="8"/>
      <c r="C25" s="14" t="s">
        <v>45</v>
      </c>
      <c r="D25" s="23"/>
      <c r="E25" s="23"/>
      <c r="F25" s="27"/>
      <c r="G25" s="27"/>
      <c r="H25" s="27"/>
      <c r="I25" s="27"/>
      <c r="J25" s="27"/>
      <c r="K25" s="27"/>
      <c r="L25" s="8"/>
      <c r="M25" s="8"/>
      <c r="N25" s="8"/>
      <c r="O25" s="46"/>
      <c r="P25" s="46"/>
      <c r="Q25" s="46"/>
    </row>
    <row r="26" spans="1:17" ht="19.5" customHeight="1">
      <c r="A26" s="8" t="s">
        <v>39</v>
      </c>
      <c r="B26" s="8"/>
      <c r="C26" s="14" t="s">
        <v>46</v>
      </c>
      <c r="D26" s="23"/>
      <c r="E26" s="23"/>
      <c r="F26" s="27"/>
      <c r="G26" s="27"/>
      <c r="H26" s="27"/>
      <c r="I26" s="27"/>
      <c r="J26" s="27"/>
      <c r="K26" s="27"/>
      <c r="L26" s="8"/>
      <c r="M26" s="8"/>
      <c r="N26" s="8"/>
      <c r="O26" s="46"/>
      <c r="P26" s="46"/>
      <c r="Q26" s="46"/>
    </row>
    <row r="27" spans="1:17" ht="19.5" customHeight="1">
      <c r="A27" s="8" t="s">
        <v>40</v>
      </c>
      <c r="B27" s="8"/>
      <c r="C27" s="14" t="s">
        <v>59</v>
      </c>
      <c r="D27" s="23"/>
      <c r="E27" s="23">
        <v>1.576</v>
      </c>
      <c r="F27" s="27">
        <v>15.3541</v>
      </c>
      <c r="G27" s="27">
        <v>16.7241</v>
      </c>
      <c r="H27" s="27">
        <v>77.6523</v>
      </c>
      <c r="I27" s="27">
        <v>12.9704</v>
      </c>
      <c r="J27" s="27">
        <v>19.41703</v>
      </c>
      <c r="K27" s="27">
        <v>2.98</v>
      </c>
      <c r="L27" s="8"/>
      <c r="M27" s="8"/>
      <c r="N27" s="8"/>
      <c r="O27" s="46">
        <v>300</v>
      </c>
      <c r="P27" s="46"/>
      <c r="Q27" s="46"/>
    </row>
    <row r="28" spans="1:17" ht="19.5" customHeight="1" thickBot="1">
      <c r="A28" s="15" t="s">
        <v>41</v>
      </c>
      <c r="B28" s="15" t="s">
        <v>42</v>
      </c>
      <c r="C28" s="16" t="s">
        <v>47</v>
      </c>
      <c r="D28" s="31">
        <f aca="true" t="shared" si="5" ref="D28:M28">SUM(D23:D27)</f>
        <v>0</v>
      </c>
      <c r="E28" s="31">
        <f t="shared" si="5"/>
        <v>1.576</v>
      </c>
      <c r="F28" s="31">
        <f t="shared" si="5"/>
        <v>15.3541</v>
      </c>
      <c r="G28" s="31">
        <f t="shared" si="5"/>
        <v>16.7241</v>
      </c>
      <c r="H28" s="31">
        <f t="shared" si="5"/>
        <v>77.6523</v>
      </c>
      <c r="I28" s="31">
        <f t="shared" si="5"/>
        <v>12.9704</v>
      </c>
      <c r="J28" s="31">
        <f t="shared" si="5"/>
        <v>19.41703</v>
      </c>
      <c r="K28" s="31">
        <f t="shared" si="5"/>
        <v>2.98</v>
      </c>
      <c r="L28" s="31">
        <f t="shared" si="5"/>
        <v>0</v>
      </c>
      <c r="M28" s="31">
        <f t="shared" si="5"/>
        <v>0</v>
      </c>
      <c r="N28" s="31"/>
      <c r="O28" s="50">
        <f>SUM(O23:O27)</f>
        <v>1020</v>
      </c>
      <c r="P28" s="50">
        <f>SUM(P23:P27)</f>
        <v>2500</v>
      </c>
      <c r="Q28" s="50">
        <f>SUM(Q23:Q27)</f>
        <v>4000</v>
      </c>
    </row>
    <row r="29" spans="1:17" ht="19.5" customHeight="1">
      <c r="A29" s="9" t="s">
        <v>48</v>
      </c>
      <c r="B29" s="9" t="s">
        <v>51</v>
      </c>
      <c r="C29" s="3" t="s">
        <v>54</v>
      </c>
      <c r="D29" s="32">
        <f>D22+D28</f>
        <v>0.848</v>
      </c>
      <c r="E29" s="32">
        <f>E22+E28</f>
        <v>18.2031</v>
      </c>
      <c r="F29" s="32">
        <f aca="true" t="shared" si="6" ref="F29:M29">F22+F28</f>
        <v>4964.2594</v>
      </c>
      <c r="G29" s="32">
        <f t="shared" si="6"/>
        <v>4284.445470000001</v>
      </c>
      <c r="H29" s="32">
        <f t="shared" si="6"/>
        <v>5834.61479</v>
      </c>
      <c r="I29" s="32">
        <f t="shared" si="6"/>
        <v>3436.1859600000003</v>
      </c>
      <c r="J29" s="32">
        <f t="shared" si="6"/>
        <v>1920.3679100000002</v>
      </c>
      <c r="K29" s="32">
        <f t="shared" si="6"/>
        <v>449.19228000000004</v>
      </c>
      <c r="L29" s="32">
        <f t="shared" si="6"/>
        <v>3.6</v>
      </c>
      <c r="M29" s="32">
        <f t="shared" si="6"/>
        <v>13.82</v>
      </c>
      <c r="N29" s="32"/>
      <c r="O29" s="51">
        <f>O22+O28</f>
        <v>50020</v>
      </c>
      <c r="P29" s="51">
        <f>P22+P28</f>
        <v>155000</v>
      </c>
      <c r="Q29" s="51">
        <f>Q22+Q28</f>
        <v>98000</v>
      </c>
    </row>
    <row r="30" spans="1:17" ht="19.5" customHeight="1">
      <c r="A30" s="7" t="s">
        <v>49</v>
      </c>
      <c r="B30" s="7" t="s">
        <v>52</v>
      </c>
      <c r="C30" s="4" t="s">
        <v>58</v>
      </c>
      <c r="D30" s="33">
        <f>D19-D29</f>
        <v>9.17634</v>
      </c>
      <c r="E30" s="33">
        <f>E19-E29</f>
        <v>-8.16311</v>
      </c>
      <c r="F30" s="33">
        <f aca="true" t="shared" si="7" ref="F30:M30">F19-F29</f>
        <v>619.8759300000002</v>
      </c>
      <c r="G30" s="33">
        <f t="shared" si="7"/>
        <v>-548.4568000000008</v>
      </c>
      <c r="H30" s="33">
        <f t="shared" si="7"/>
        <v>31.24721000000045</v>
      </c>
      <c r="I30" s="33">
        <f t="shared" si="7"/>
        <v>-96.84358999999995</v>
      </c>
      <c r="J30" s="33">
        <f t="shared" si="7"/>
        <v>-5.859500000000253</v>
      </c>
      <c r="K30" s="33">
        <f t="shared" si="7"/>
        <v>-0.5322800000000143</v>
      </c>
      <c r="L30" s="33">
        <f t="shared" si="7"/>
        <v>2.9099999999999997</v>
      </c>
      <c r="M30" s="33">
        <f t="shared" si="7"/>
        <v>1.1869999999999994</v>
      </c>
      <c r="N30" s="33"/>
      <c r="O30" s="52">
        <f>O19-O29</f>
        <v>280</v>
      </c>
      <c r="P30" s="52">
        <f>P19-P29</f>
        <v>-7000</v>
      </c>
      <c r="Q30" s="52">
        <f>Q19-Q29</f>
        <v>-3200</v>
      </c>
    </row>
    <row r="31" spans="1:17" ht="19.5" customHeight="1" thickBot="1">
      <c r="A31" s="10" t="s">
        <v>50</v>
      </c>
      <c r="B31" s="10" t="s">
        <v>53</v>
      </c>
      <c r="C31" s="5" t="s">
        <v>55</v>
      </c>
      <c r="D31" s="34">
        <f aca="true" t="shared" si="8" ref="D31:M31">D7+D30</f>
        <v>9.17634</v>
      </c>
      <c r="E31" s="34">
        <f t="shared" si="8"/>
        <v>1.01323</v>
      </c>
      <c r="F31" s="34">
        <f t="shared" si="8"/>
        <v>620.8891600000002</v>
      </c>
      <c r="G31" s="34">
        <f t="shared" si="8"/>
        <v>72.43235999999933</v>
      </c>
      <c r="H31" s="34">
        <f t="shared" si="8"/>
        <v>103.67956999999979</v>
      </c>
      <c r="I31" s="34">
        <f t="shared" si="8"/>
        <v>6.835979999999836</v>
      </c>
      <c r="J31" s="34">
        <f t="shared" si="8"/>
        <v>0.976479999999583</v>
      </c>
      <c r="K31" s="34">
        <f t="shared" si="8"/>
        <v>0.4441999999995687</v>
      </c>
      <c r="L31" s="34">
        <f t="shared" si="8"/>
        <v>3.3541999999995684</v>
      </c>
      <c r="M31" s="34">
        <f t="shared" si="8"/>
        <v>4.541199999999568</v>
      </c>
      <c r="N31" s="34"/>
      <c r="O31" s="53">
        <f>O7+O30</f>
        <v>20735</v>
      </c>
      <c r="P31" s="53">
        <f>P7+P30</f>
        <v>13735</v>
      </c>
      <c r="Q31" s="53">
        <f>Q7+Q30</f>
        <v>5535</v>
      </c>
    </row>
    <row r="32" ht="19.5" customHeight="1"/>
    <row r="33" ht="19.5" customHeight="1">
      <c r="A33" s="21" t="s">
        <v>67</v>
      </c>
    </row>
    <row r="34" ht="12.75">
      <c r="A34" s="60">
        <v>42870</v>
      </c>
    </row>
    <row r="35" ht="12.75">
      <c r="A35" s="21"/>
    </row>
  </sheetData>
  <sheetProtection/>
  <mergeCells count="2">
    <mergeCell ref="A5:A6"/>
    <mergeCell ref="B5:C6"/>
  </mergeCells>
  <printOptions gridLines="1"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</dc:creator>
  <cp:keywords/>
  <dc:description/>
  <cp:lastModifiedBy>uctarna</cp:lastModifiedBy>
  <cp:lastPrinted>2017-05-15T11:00:35Z</cp:lastPrinted>
  <dcterms:created xsi:type="dcterms:W3CDTF">2006-10-02T17:03:52Z</dcterms:created>
  <dcterms:modified xsi:type="dcterms:W3CDTF">2017-05-17T05:30:46Z</dcterms:modified>
  <cp:category/>
  <cp:version/>
  <cp:contentType/>
  <cp:contentStatus/>
</cp:coreProperties>
</file>